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업무기록\2025\공시\"/>
    </mc:Choice>
  </mc:AlternateContent>
  <xr:revisionPtr revIDLastSave="0" documentId="13_ncr:1_{CDCC9B15-6880-433B-AB31-7F8D113F01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총괄표 " sheetId="1" r:id="rId1"/>
  </sheets>
  <definedNames>
    <definedName name="_xlnm.Print_Titles" localSheetId="0">'총괄표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 s="1"/>
  <c r="E11" i="1"/>
  <c r="E23" i="1"/>
  <c r="E22" i="1" s="1"/>
  <c r="K44" i="1"/>
  <c r="L8" i="1" l="1"/>
  <c r="F17" i="1"/>
  <c r="F29" i="1"/>
  <c r="F28" i="1" s="1"/>
  <c r="K51" i="1" l="1"/>
  <c r="L51" i="1" s="1"/>
  <c r="L52" i="1"/>
  <c r="L22" i="1" l="1"/>
  <c r="L14" i="1"/>
  <c r="L17" i="1"/>
  <c r="L18" i="1"/>
  <c r="L19" i="1"/>
  <c r="L35" i="1"/>
  <c r="L36" i="1"/>
  <c r="L53" i="1"/>
  <c r="K50" i="1"/>
  <c r="J51" i="1"/>
  <c r="J50" i="1"/>
  <c r="L49" i="1"/>
  <c r="K48" i="1"/>
  <c r="K47" i="1" s="1"/>
  <c r="J48" i="1"/>
  <c r="J47" i="1" s="1"/>
  <c r="L47" i="1" s="1"/>
  <c r="L46" i="1"/>
  <c r="L45" i="1"/>
  <c r="L44" i="1"/>
  <c r="L43" i="1"/>
  <c r="L42" i="1"/>
  <c r="L41" i="1"/>
  <c r="L40" i="1"/>
  <c r="L39" i="1"/>
  <c r="L38" i="1"/>
  <c r="L37" i="1"/>
  <c r="L34" i="1"/>
  <c r="L33" i="1"/>
  <c r="L32" i="1"/>
  <c r="L31" i="1"/>
  <c r="L30" i="1"/>
  <c r="J29" i="1"/>
  <c r="E28" i="1"/>
  <c r="D28" i="1"/>
  <c r="D27" i="1" s="1"/>
  <c r="L27" i="1"/>
  <c r="L26" i="1"/>
  <c r="F26" i="1"/>
  <c r="L25" i="1"/>
  <c r="F25" i="1"/>
  <c r="K24" i="1"/>
  <c r="K23" i="1" s="1"/>
  <c r="J24" i="1"/>
  <c r="F24" i="1"/>
  <c r="D23" i="1"/>
  <c r="D22" i="1" s="1"/>
  <c r="L21" i="1"/>
  <c r="F21" i="1"/>
  <c r="L20" i="1"/>
  <c r="F20" i="1"/>
  <c r="E19" i="1"/>
  <c r="E18" i="1" s="1"/>
  <c r="D19" i="1"/>
  <c r="D18" i="1"/>
  <c r="J16" i="1"/>
  <c r="F16" i="1"/>
  <c r="L15" i="1"/>
  <c r="D15" i="1"/>
  <c r="D14" i="1" s="1"/>
  <c r="J13" i="1"/>
  <c r="F13" i="1"/>
  <c r="L12" i="1"/>
  <c r="F12" i="1"/>
  <c r="L11" i="1"/>
  <c r="E10" i="1"/>
  <c r="D11" i="1"/>
  <c r="D10" i="1" s="1"/>
  <c r="L10" i="1"/>
  <c r="L9" i="1"/>
  <c r="K7" i="1"/>
  <c r="J7" i="1"/>
  <c r="F6" i="1"/>
  <c r="L24" i="1" l="1"/>
  <c r="F18" i="1"/>
  <c r="F22" i="1"/>
  <c r="F14" i="1"/>
  <c r="F11" i="1"/>
  <c r="L7" i="1"/>
  <c r="F15" i="1"/>
  <c r="F19" i="1"/>
  <c r="J23" i="1"/>
  <c r="L23" i="1" s="1"/>
  <c r="D5" i="1"/>
  <c r="K13" i="1"/>
  <c r="L13" i="1" s="1"/>
  <c r="L48" i="1"/>
  <c r="L50" i="1"/>
  <c r="K16" i="1"/>
  <c r="L16" i="1" s="1"/>
  <c r="K29" i="1"/>
  <c r="K28" i="1" s="1"/>
  <c r="J6" i="1"/>
  <c r="J28" i="1"/>
  <c r="E27" i="1"/>
  <c r="F27" i="1" s="1"/>
  <c r="F23" i="1"/>
  <c r="J5" i="1" l="1"/>
  <c r="E5" i="1"/>
  <c r="L29" i="1"/>
  <c r="K6" i="1"/>
  <c r="L6" i="1" s="1"/>
  <c r="L28" i="1"/>
  <c r="F5" i="1" l="1"/>
  <c r="L5" i="1"/>
  <c r="K5" i="1"/>
</calcChain>
</file>

<file path=xl/sharedStrings.xml><?xml version="1.0" encoding="utf-8"?>
<sst xmlns="http://schemas.openxmlformats.org/spreadsheetml/2006/main" count="116" uniqueCount="78">
  <si>
    <t>전년도이월금(법인전입금)</t>
  </si>
  <si>
    <t>세            입</t>
  </si>
  <si>
    <t>전년도이월금(비지정후원금)</t>
  </si>
  <si>
    <t>지정후원금(전통예술난타)</t>
  </si>
  <si>
    <t>세            출</t>
  </si>
  <si>
    <t>사회복무요원식비&amp;교통비</t>
  </si>
  <si>
    <t>퇴직금 및 
퇴직적립금</t>
  </si>
  <si>
    <t>소계</t>
  </si>
  <si>
    <t>전입금</t>
  </si>
  <si>
    <t>계</t>
  </si>
  <si>
    <t>이월금</t>
  </si>
  <si>
    <t>관</t>
  </si>
  <si>
    <t>잡지출</t>
  </si>
  <si>
    <t>급여</t>
  </si>
  <si>
    <t>소 계</t>
  </si>
  <si>
    <t>항</t>
  </si>
  <si>
    <t>시설비</t>
  </si>
  <si>
    <t>운영비</t>
  </si>
  <si>
    <t>한국어</t>
  </si>
  <si>
    <t>인건비</t>
  </si>
  <si>
    <t>회의비</t>
  </si>
  <si>
    <t>여비</t>
  </si>
  <si>
    <t>사업비</t>
  </si>
  <si>
    <t>잡수입</t>
  </si>
  <si>
    <t>차량비</t>
  </si>
  <si>
    <t>반환금</t>
  </si>
  <si>
    <t>제수당</t>
  </si>
  <si>
    <t>목</t>
  </si>
  <si>
    <t>(단위 : 원)</t>
  </si>
  <si>
    <t>증·감(a-b)</t>
  </si>
  <si>
    <t>업    무
추진비</t>
  </si>
  <si>
    <t>기타예금이자수입</t>
  </si>
  <si>
    <t>예비비 및 기타</t>
  </si>
  <si>
    <t>전년도이월금(후원금)</t>
  </si>
  <si>
    <t>엄마나라말배움터</t>
  </si>
  <si>
    <t>사회보험
부담비용</t>
  </si>
  <si>
    <t>법인전입금(후원금)</t>
  </si>
  <si>
    <t>보조금
수  입</t>
  </si>
  <si>
    <t>엄마나라말 체험여행</t>
  </si>
  <si>
    <t>보조금
수   입</t>
  </si>
  <si>
    <t>재  산
조성비</t>
  </si>
  <si>
    <t>후원금
수   입</t>
  </si>
  <si>
    <t>고향방문 및 부모초대</t>
  </si>
  <si>
    <t>시설장비유지비</t>
  </si>
  <si>
    <t>비지정후원금</t>
  </si>
  <si>
    <t>수용비및수수료</t>
  </si>
  <si>
    <t>기관운영비</t>
  </si>
  <si>
    <t>사업
수입</t>
  </si>
  <si>
    <t>후원금
수입</t>
  </si>
  <si>
    <t>결  산(b)</t>
  </si>
  <si>
    <t>공공요금</t>
  </si>
  <si>
    <t>법인전입금</t>
  </si>
  <si>
    <t>국고보조금</t>
  </si>
  <si>
    <t>한마음축제</t>
  </si>
  <si>
    <t>예  산(a)</t>
  </si>
  <si>
    <t>지정후원금</t>
  </si>
  <si>
    <t>이중언어</t>
  </si>
  <si>
    <t>OO수입</t>
  </si>
  <si>
    <t>모국어상담원</t>
  </si>
  <si>
    <t>공동육아나눔터</t>
  </si>
  <si>
    <t>자산취득비</t>
  </si>
  <si>
    <t>사
무
비</t>
  </si>
  <si>
    <t>방문교육</t>
  </si>
  <si>
    <t>기타운영비</t>
  </si>
  <si>
    <t>기타후생경비</t>
  </si>
  <si>
    <t>총     계</t>
  </si>
  <si>
    <t>언어발달</t>
  </si>
  <si>
    <t>불용품매각대</t>
  </si>
  <si>
    <t>제세공과금</t>
  </si>
  <si>
    <t>시군구보조금</t>
  </si>
  <si>
    <t>가족사업</t>
  </si>
  <si>
    <t>산모도우미</t>
  </si>
  <si>
    <t>아이돌봄지원</t>
  </si>
  <si>
    <t>다문화엄마학교</t>
  </si>
  <si>
    <t>다문화이해</t>
  </si>
  <si>
    <r>
      <t>2024년도 세입.세출예산 결산 총괄내역서</t>
    </r>
    <r>
      <rPr>
        <b/>
        <sz val="20"/>
        <color rgb="FFC00000"/>
        <rFont val="맑은 고딕"/>
        <family val="3"/>
        <charset val="129"/>
      </rPr>
      <t>(진도군가족센터)</t>
    </r>
  </si>
  <si>
    <t>이자이월금(비지정후원금)</t>
    <phoneticPr fontId="7" type="noConversion"/>
  </si>
  <si>
    <t>기타잡수입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</si>
</sst>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#,##0_);[Red]\(#,##0\)"/>
    <numFmt numFmtId="177" formatCode="#,###\ \ ;&quot;△&quot;\ \ \ #,###\ \ ;0\ \ ;"/>
    <numFmt numFmtId="178" formatCode="#,##0_ "/>
    <numFmt numFmtId="179" formatCode="#,##0,"/>
  </numFmts>
  <fonts count="9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20"/>
      <color rgb="FFC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6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 wrapText="1"/>
    </xf>
    <xf numFmtId="0" fontId="0" fillId="0" borderId="0" xfId="2" applyFont="1" applyAlignment="1">
      <alignment horizontal="center" vertical="center" shrinkToFit="1"/>
    </xf>
    <xf numFmtId="176" fontId="0" fillId="0" borderId="0" xfId="2" applyNumberFormat="1" applyFont="1" applyAlignment="1">
      <alignment horizontal="right" vertical="center"/>
    </xf>
    <xf numFmtId="176" fontId="0" fillId="0" borderId="0" xfId="2" applyNumberFormat="1" applyFont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176" fontId="0" fillId="0" borderId="1" xfId="2" applyNumberFormat="1" applyFont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 wrapText="1"/>
    </xf>
    <xf numFmtId="176" fontId="0" fillId="0" borderId="4" xfId="2" applyNumberFormat="1" applyFont="1" applyBorder="1" applyAlignment="1">
      <alignment horizontal="right" vertical="center"/>
    </xf>
    <xf numFmtId="176" fontId="0" fillId="0" borderId="5" xfId="2" applyNumberFormat="1" applyFont="1" applyBorder="1" applyAlignment="1">
      <alignment horizontal="right" vertical="center"/>
    </xf>
    <xf numFmtId="0" fontId="0" fillId="0" borderId="6" xfId="2" applyFont="1" applyBorder="1" applyAlignment="1">
      <alignment horizontal="center" vertical="center" shrinkToFit="1"/>
    </xf>
    <xf numFmtId="176" fontId="0" fillId="0" borderId="7" xfId="2" applyNumberFormat="1" applyFont="1" applyBorder="1" applyAlignment="1">
      <alignment horizontal="right" vertical="center"/>
    </xf>
    <xf numFmtId="0" fontId="0" fillId="0" borderId="6" xfId="2" applyFont="1" applyBorder="1" applyAlignment="1">
      <alignment horizontal="left" vertical="center" shrinkToFit="1"/>
    </xf>
    <xf numFmtId="0" fontId="0" fillId="0" borderId="7" xfId="2" applyFont="1" applyBorder="1" applyAlignment="1">
      <alignment horizontal="left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left" vertical="center" shrinkToFit="1"/>
    </xf>
    <xf numFmtId="176" fontId="0" fillId="0" borderId="6" xfId="2" applyNumberFormat="1" applyFont="1" applyBorder="1" applyAlignment="1">
      <alignment horizontal="right" vertical="center"/>
    </xf>
    <xf numFmtId="0" fontId="0" fillId="0" borderId="9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left" vertical="center" shrinkToFit="1"/>
    </xf>
    <xf numFmtId="0" fontId="0" fillId="0" borderId="7" xfId="2" applyFont="1" applyBorder="1" applyAlignment="1">
      <alignment vertical="center" wrapText="1"/>
    </xf>
    <xf numFmtId="0" fontId="0" fillId="0" borderId="0" xfId="2" applyFont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0" fillId="0" borderId="6" xfId="2" applyFont="1" applyBorder="1" applyAlignment="1">
      <alignment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176" fontId="0" fillId="0" borderId="11" xfId="2" applyNumberFormat="1" applyFont="1" applyBorder="1" applyAlignment="1">
      <alignment horizontal="right" vertical="center"/>
    </xf>
    <xf numFmtId="177" fontId="0" fillId="0" borderId="13" xfId="2" applyNumberFormat="1" applyFont="1" applyBorder="1" applyAlignment="1">
      <alignment vertical="center" wrapText="1"/>
    </xf>
    <xf numFmtId="178" fontId="6" fillId="0" borderId="7" xfId="3" applyNumberFormat="1" applyBorder="1" applyAlignment="1">
      <alignment horizontal="right" vertical="center" wrapText="1"/>
    </xf>
    <xf numFmtId="178" fontId="6" fillId="0" borderId="7" xfId="4" applyNumberFormat="1" applyBorder="1" applyAlignment="1">
      <alignment horizontal="right" vertical="center" wrapText="1"/>
    </xf>
    <xf numFmtId="3" fontId="0" fillId="0" borderId="7" xfId="0" applyNumberFormat="1" applyBorder="1" applyProtection="1">
      <alignment vertical="center"/>
      <protection locked="0"/>
    </xf>
    <xf numFmtId="178" fontId="6" fillId="0" borderId="11" xfId="5" applyNumberFormat="1" applyBorder="1" applyAlignment="1">
      <alignment horizontal="right" vertical="center" wrapText="1"/>
    </xf>
    <xf numFmtId="178" fontId="6" fillId="0" borderId="14" xfId="4" applyNumberFormat="1" applyBorder="1" applyAlignment="1">
      <alignment horizontal="right" vertical="center" wrapText="1"/>
    </xf>
    <xf numFmtId="0" fontId="0" fillId="0" borderId="15" xfId="2" applyFont="1" applyBorder="1" applyAlignment="1">
      <alignment horizontal="center" vertical="center" wrapText="1"/>
    </xf>
    <xf numFmtId="177" fontId="0" fillId="0" borderId="16" xfId="2" applyNumberFormat="1" applyFont="1" applyBorder="1" applyAlignment="1">
      <alignment vertical="center" shrinkToFit="1"/>
    </xf>
    <xf numFmtId="177" fontId="0" fillId="0" borderId="17" xfId="2" applyNumberFormat="1" applyFont="1" applyBorder="1" applyAlignment="1">
      <alignment vertical="center" shrinkToFit="1"/>
    </xf>
    <xf numFmtId="177" fontId="0" fillId="0" borderId="18" xfId="2" applyNumberFormat="1" applyFont="1" applyBorder="1" applyAlignment="1">
      <alignment vertical="center" shrinkToFit="1"/>
    </xf>
    <xf numFmtId="177" fontId="0" fillId="0" borderId="19" xfId="2" applyNumberFormat="1" applyFont="1" applyBorder="1" applyAlignment="1">
      <alignment vertical="center" shrinkToFit="1"/>
    </xf>
    <xf numFmtId="179" fontId="0" fillId="0" borderId="7" xfId="0" applyNumberFormat="1" applyBorder="1" applyAlignment="1">
      <alignment horizontal="left" vertical="center" wrapText="1"/>
    </xf>
    <xf numFmtId="179" fontId="0" fillId="0" borderId="7" xfId="0" applyNumberFormat="1" applyBorder="1" applyAlignment="1">
      <alignment horizontal="left" vertical="center"/>
    </xf>
    <xf numFmtId="41" fontId="6" fillId="2" borderId="7" xfId="1" applyFill="1" applyBorder="1" applyAlignment="1">
      <alignment horizontal="right" vertical="center"/>
    </xf>
    <xf numFmtId="41" fontId="6" fillId="2" borderId="7" xfId="1" applyFill="1" applyBorder="1" applyAlignment="1">
      <alignment horizontal="center" vertical="center"/>
    </xf>
    <xf numFmtId="0" fontId="0" fillId="0" borderId="20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 shrinkToFit="1"/>
    </xf>
    <xf numFmtId="176" fontId="0" fillId="0" borderId="21" xfId="2" applyNumberFormat="1" applyFont="1" applyBorder="1" applyAlignment="1">
      <alignment horizontal="center" vertical="center"/>
    </xf>
    <xf numFmtId="176" fontId="0" fillId="0" borderId="22" xfId="2" applyNumberFormat="1" applyFont="1" applyBorder="1" applyAlignment="1">
      <alignment horizontal="center" vertical="center"/>
    </xf>
    <xf numFmtId="176" fontId="0" fillId="0" borderId="23" xfId="2" applyNumberFormat="1" applyFont="1" applyBorder="1" applyAlignment="1">
      <alignment horizontal="center" vertical="center"/>
    </xf>
    <xf numFmtId="176" fontId="0" fillId="0" borderId="24" xfId="2" applyNumberFormat="1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shrinkToFit="1"/>
    </xf>
    <xf numFmtId="176" fontId="0" fillId="0" borderId="26" xfId="2" applyNumberFormat="1" applyFont="1" applyBorder="1" applyAlignment="1">
      <alignment horizontal="right" vertical="center"/>
    </xf>
    <xf numFmtId="176" fontId="0" fillId="0" borderId="2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76" fontId="0" fillId="0" borderId="10" xfId="2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shrinkToFit="1"/>
    </xf>
    <xf numFmtId="176" fontId="0" fillId="0" borderId="56" xfId="2" applyNumberFormat="1" applyFont="1" applyBorder="1" applyAlignment="1">
      <alignment horizontal="right" vertical="center"/>
    </xf>
    <xf numFmtId="0" fontId="0" fillId="0" borderId="0" xfId="2" applyFont="1" applyAlignment="1">
      <alignment horizontal="left" vertical="center" shrinkToFit="1"/>
    </xf>
    <xf numFmtId="178" fontId="6" fillId="0" borderId="0" xfId="5" applyNumberFormat="1" applyAlignment="1">
      <alignment horizontal="right" vertical="center" wrapText="1"/>
    </xf>
    <xf numFmtId="178" fontId="6" fillId="0" borderId="0" xfId="4" applyNumberFormat="1" applyAlignment="1">
      <alignment horizontal="right" vertical="center" wrapText="1"/>
    </xf>
    <xf numFmtId="177" fontId="0" fillId="0" borderId="0" xfId="2" applyNumberFormat="1" applyFont="1" applyAlignment="1">
      <alignment vertical="center" shrinkToFit="1"/>
    </xf>
    <xf numFmtId="178" fontId="3" fillId="0" borderId="0" xfId="5" applyNumberFormat="1" applyFont="1" applyAlignment="1">
      <alignment horizontal="right" vertical="center" wrapText="1"/>
    </xf>
    <xf numFmtId="179" fontId="0" fillId="0" borderId="0" xfId="0" applyNumberFormat="1" applyAlignment="1">
      <alignment horizontal="left" vertical="center" wrapText="1"/>
    </xf>
    <xf numFmtId="41" fontId="6" fillId="2" borderId="0" xfId="1" applyFill="1" applyAlignment="1">
      <alignment horizontal="right" vertical="center"/>
    </xf>
    <xf numFmtId="176" fontId="0" fillId="0" borderId="57" xfId="2" applyNumberFormat="1" applyFont="1" applyBorder="1" applyAlignment="1">
      <alignment horizontal="right" vertical="center"/>
    </xf>
    <xf numFmtId="177" fontId="0" fillId="0" borderId="58" xfId="2" applyNumberFormat="1" applyFont="1" applyBorder="1" applyAlignment="1">
      <alignment horizontal="center" vertical="center" wrapText="1"/>
    </xf>
    <xf numFmtId="0" fontId="1" fillId="0" borderId="12" xfId="2" applyFont="1" applyBorder="1" applyAlignment="1">
      <alignment horizontal="left" vertical="center" shrinkToFit="1"/>
    </xf>
    <xf numFmtId="178" fontId="8" fillId="0" borderId="7" xfId="3" applyNumberFormat="1" applyFont="1" applyBorder="1" applyAlignment="1">
      <alignment horizontal="right" vertical="center" wrapText="1"/>
    </xf>
    <xf numFmtId="178" fontId="8" fillId="0" borderId="7" xfId="4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 shrinkToFit="1"/>
    </xf>
    <xf numFmtId="176" fontId="0" fillId="0" borderId="26" xfId="2" applyNumberFormat="1" applyFont="1" applyBorder="1" applyAlignment="1">
      <alignment horizontal="right" vertical="center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0" fontId="0" fillId="0" borderId="32" xfId="2" applyFont="1" applyBorder="1" applyAlignment="1">
      <alignment horizontal="center" vertical="center" wrapText="1"/>
    </xf>
    <xf numFmtId="0" fontId="0" fillId="0" borderId="33" xfId="2" applyFont="1" applyBorder="1" applyAlignment="1">
      <alignment horizontal="center" vertical="center" wrapText="1"/>
    </xf>
    <xf numFmtId="0" fontId="0" fillId="0" borderId="34" xfId="2" applyFont="1" applyBorder="1" applyAlignment="1">
      <alignment horizontal="center" vertical="center" wrapText="1"/>
    </xf>
    <xf numFmtId="0" fontId="0" fillId="0" borderId="35" xfId="2" applyFont="1" applyBorder="1" applyAlignment="1">
      <alignment horizontal="center" vertical="center" wrapText="1"/>
    </xf>
    <xf numFmtId="0" fontId="0" fillId="0" borderId="36" xfId="2" applyFont="1" applyBorder="1" applyAlignment="1">
      <alignment horizontal="center" vertical="center" wrapText="1"/>
    </xf>
    <xf numFmtId="0" fontId="0" fillId="0" borderId="37" xfId="2" applyFont="1" applyBorder="1" applyAlignment="1">
      <alignment horizontal="center" vertical="center" wrapText="1"/>
    </xf>
    <xf numFmtId="0" fontId="0" fillId="0" borderId="38" xfId="2" applyFont="1" applyBorder="1" applyAlignment="1">
      <alignment horizontal="center" vertical="center" wrapText="1"/>
    </xf>
    <xf numFmtId="0" fontId="0" fillId="0" borderId="39" xfId="2" applyFont="1" applyBorder="1" applyAlignment="1">
      <alignment horizontal="center" vertical="center" wrapText="1"/>
    </xf>
    <xf numFmtId="0" fontId="0" fillId="0" borderId="40" xfId="2" applyFont="1" applyBorder="1" applyAlignment="1">
      <alignment horizontal="center" vertical="center" wrapText="1"/>
    </xf>
    <xf numFmtId="0" fontId="0" fillId="0" borderId="41" xfId="2" applyFont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45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6" xfId="2" applyFont="1" applyBorder="1" applyAlignment="1">
      <alignment horizontal="center" vertical="center" wrapText="1"/>
    </xf>
    <xf numFmtId="0" fontId="0" fillId="0" borderId="47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48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50" xfId="2" applyFont="1" applyBorder="1" applyAlignment="1">
      <alignment horizontal="center" vertical="center" wrapText="1"/>
    </xf>
    <xf numFmtId="0" fontId="0" fillId="0" borderId="51" xfId="2" applyFont="1" applyBorder="1" applyAlignment="1">
      <alignment horizontal="center" vertical="center" wrapText="1"/>
    </xf>
    <xf numFmtId="0" fontId="0" fillId="0" borderId="15" xfId="2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52" xfId="2" applyFont="1" applyBorder="1" applyAlignment="1">
      <alignment horizontal="center" vertical="center" wrapText="1"/>
    </xf>
    <xf numFmtId="0" fontId="0" fillId="0" borderId="53" xfId="2" applyFont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wrapText="1" shrinkToFit="1"/>
    </xf>
  </cellXfs>
  <cellStyles count="6">
    <cellStyle name="쉼표 [0]" xfId="1" builtinId="6"/>
    <cellStyle name="표준" xfId="0" builtinId="0"/>
    <cellStyle name="표준 16" xfId="3" xr:uid="{00000000-0005-0000-0000-000003000000}"/>
    <cellStyle name="표준 17" xfId="4" xr:uid="{00000000-0005-0000-0000-000004000000}"/>
    <cellStyle name="표준 2" xfId="2" xr:uid="{00000000-0005-0000-0000-000002000000}"/>
    <cellStyle name="표준 5" xfId="5" xr:uid="{00000000-0005-0000-0000-000005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53"/>
  <sheetViews>
    <sheetView tabSelected="1" view="pageBreakPreview" zoomScaleNormal="100" zoomScaleSheetLayoutView="100" workbookViewId="0">
      <selection activeCell="S13" sqref="S13"/>
    </sheetView>
  </sheetViews>
  <sheetFormatPr defaultColWidth="5.5" defaultRowHeight="20.25" customHeight="1" x14ac:dyDescent="0.3"/>
  <cols>
    <col min="1" max="1" width="7.125" style="2" customWidth="1"/>
    <col min="2" max="2" width="8.875" style="2" customWidth="1"/>
    <col min="3" max="3" width="15.75" style="3" customWidth="1"/>
    <col min="4" max="4" width="13.625" style="4" bestFit="1" customWidth="1"/>
    <col min="5" max="5" width="12.75" style="4" customWidth="1"/>
    <col min="6" max="6" width="14.25" style="5" bestFit="1" customWidth="1"/>
    <col min="7" max="7" width="7" style="2" customWidth="1"/>
    <col min="8" max="8" width="9.875" style="2" customWidth="1"/>
    <col min="9" max="9" width="25.125" style="22" bestFit="1" customWidth="1"/>
    <col min="10" max="10" width="14.75" style="4" customWidth="1"/>
    <col min="11" max="11" width="15.875" style="4" customWidth="1"/>
    <col min="12" max="12" width="14.25" style="4" bestFit="1" customWidth="1"/>
    <col min="13" max="16384" width="5.5" style="1"/>
  </cols>
  <sheetData>
    <row r="1" spans="1:12" ht="52.5" customHeight="1" x14ac:dyDescent="0.3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0.25" customHeight="1" thickBot="1" x14ac:dyDescent="0.35">
      <c r="J2" s="75" t="s">
        <v>28</v>
      </c>
      <c r="K2" s="75"/>
      <c r="L2" s="75"/>
    </row>
    <row r="3" spans="1:12" ht="20.100000000000001" customHeight="1" thickBot="1" x14ac:dyDescent="0.35">
      <c r="A3" s="76" t="s">
        <v>1</v>
      </c>
      <c r="B3" s="77"/>
      <c r="C3" s="77"/>
      <c r="D3" s="77"/>
      <c r="E3" s="77"/>
      <c r="F3" s="78"/>
      <c r="G3" s="79" t="s">
        <v>4</v>
      </c>
      <c r="H3" s="80"/>
      <c r="I3" s="80"/>
      <c r="J3" s="80"/>
      <c r="K3" s="81"/>
      <c r="L3" s="82"/>
    </row>
    <row r="4" spans="1:12" ht="20.100000000000001" customHeight="1" thickBot="1" x14ac:dyDescent="0.35">
      <c r="A4" s="46" t="s">
        <v>11</v>
      </c>
      <c r="B4" s="47" t="s">
        <v>15</v>
      </c>
      <c r="C4" s="48" t="s">
        <v>27</v>
      </c>
      <c r="D4" s="49" t="s">
        <v>54</v>
      </c>
      <c r="E4" s="50" t="s">
        <v>49</v>
      </c>
      <c r="F4" s="51" t="s">
        <v>29</v>
      </c>
      <c r="G4" s="9" t="s">
        <v>11</v>
      </c>
      <c r="H4" s="6" t="s">
        <v>15</v>
      </c>
      <c r="I4" s="23" t="s">
        <v>27</v>
      </c>
      <c r="J4" s="7" t="s">
        <v>54</v>
      </c>
      <c r="K4" s="8" t="s">
        <v>49</v>
      </c>
      <c r="L4" s="52" t="s">
        <v>29</v>
      </c>
    </row>
    <row r="5" spans="1:12" ht="20.100000000000001" customHeight="1" thickTop="1" thickBot="1" x14ac:dyDescent="0.35">
      <c r="A5" s="83" t="s">
        <v>65</v>
      </c>
      <c r="B5" s="84"/>
      <c r="C5" s="85"/>
      <c r="D5" s="10">
        <f>D6+D10+D14+D18+D22+D27</f>
        <v>1676700072</v>
      </c>
      <c r="E5" s="10">
        <f>E6+E10+E14+E18+E22+E27</f>
        <v>1676850313</v>
      </c>
      <c r="F5" s="38">
        <f>D5-E5</f>
        <v>-150241</v>
      </c>
      <c r="G5" s="84" t="s">
        <v>65</v>
      </c>
      <c r="H5" s="84"/>
      <c r="I5" s="85"/>
      <c r="J5" s="10">
        <f>J6+J23+J28+J47+J50</f>
        <v>1676700072</v>
      </c>
      <c r="K5" s="10">
        <f>K6+K23+K28+K47+K50</f>
        <v>1674687887</v>
      </c>
      <c r="L5" s="61">
        <f>L6+L23+L28+L47+L50</f>
        <v>2012185</v>
      </c>
    </row>
    <row r="6" spans="1:12" ht="20.25" customHeight="1" thickTop="1" x14ac:dyDescent="0.3">
      <c r="A6" s="86" t="s">
        <v>47</v>
      </c>
      <c r="B6" s="89" t="s">
        <v>9</v>
      </c>
      <c r="C6" s="90"/>
      <c r="D6" s="11"/>
      <c r="E6" s="11"/>
      <c r="F6" s="39">
        <f>D6-E6</f>
        <v>0</v>
      </c>
      <c r="G6" s="91" t="s">
        <v>61</v>
      </c>
      <c r="H6" s="94" t="s">
        <v>9</v>
      </c>
      <c r="I6" s="95"/>
      <c r="J6" s="11">
        <f>J7+J13+J16</f>
        <v>829355560</v>
      </c>
      <c r="K6" s="11">
        <f>K7+K13+K16</f>
        <v>826803921</v>
      </c>
      <c r="L6" s="31">
        <f>J6-K6</f>
        <v>2551639</v>
      </c>
    </row>
    <row r="7" spans="1:12" ht="20.25" customHeight="1" x14ac:dyDescent="0.3">
      <c r="A7" s="87"/>
      <c r="B7" s="96" t="s">
        <v>47</v>
      </c>
      <c r="C7" s="12" t="s">
        <v>14</v>
      </c>
      <c r="D7" s="13"/>
      <c r="E7" s="13"/>
      <c r="F7" s="40">
        <v>0</v>
      </c>
      <c r="G7" s="92"/>
      <c r="H7" s="99" t="s">
        <v>19</v>
      </c>
      <c r="I7" s="26" t="s">
        <v>14</v>
      </c>
      <c r="J7" s="13">
        <f>SUM(J8:J12)</f>
        <v>727066060</v>
      </c>
      <c r="K7" s="13">
        <f>SUM(K8:K12)</f>
        <v>727066060</v>
      </c>
      <c r="L7" s="31">
        <f t="shared" ref="L7:L53" si="0">J7-K7</f>
        <v>0</v>
      </c>
    </row>
    <row r="8" spans="1:12" ht="20.25" customHeight="1" x14ac:dyDescent="0.3">
      <c r="A8" s="87"/>
      <c r="B8" s="97"/>
      <c r="C8" s="12" t="s">
        <v>57</v>
      </c>
      <c r="D8" s="32"/>
      <c r="E8" s="33"/>
      <c r="F8" s="40"/>
      <c r="G8" s="92"/>
      <c r="H8" s="100"/>
      <c r="I8" s="25" t="s">
        <v>13</v>
      </c>
      <c r="J8" s="32">
        <v>549902470</v>
      </c>
      <c r="K8" s="33">
        <v>549902470</v>
      </c>
      <c r="L8" s="31">
        <f t="shared" si="0"/>
        <v>0</v>
      </c>
    </row>
    <row r="9" spans="1:12" ht="20.25" customHeight="1" x14ac:dyDescent="0.3">
      <c r="A9" s="88"/>
      <c r="B9" s="98"/>
      <c r="C9" s="12" t="s">
        <v>57</v>
      </c>
      <c r="D9" s="32"/>
      <c r="E9" s="33"/>
      <c r="F9" s="40"/>
      <c r="G9" s="92"/>
      <c r="H9" s="100"/>
      <c r="I9" s="25" t="s">
        <v>26</v>
      </c>
      <c r="J9" s="32">
        <v>73148120</v>
      </c>
      <c r="K9" s="33">
        <v>73148120</v>
      </c>
      <c r="L9" s="31">
        <f t="shared" si="0"/>
        <v>0</v>
      </c>
    </row>
    <row r="10" spans="1:12" ht="20.25" customHeight="1" x14ac:dyDescent="0.3">
      <c r="A10" s="102" t="s">
        <v>37</v>
      </c>
      <c r="B10" s="103" t="s">
        <v>9</v>
      </c>
      <c r="C10" s="104"/>
      <c r="D10" s="13">
        <f>D11</f>
        <v>1646430000</v>
      </c>
      <c r="E10" s="13">
        <f>E11</f>
        <v>1646430000</v>
      </c>
      <c r="F10" s="40"/>
      <c r="G10" s="92"/>
      <c r="H10" s="100"/>
      <c r="I10" s="25" t="s">
        <v>6</v>
      </c>
      <c r="J10" s="32">
        <v>50073650</v>
      </c>
      <c r="K10" s="33">
        <v>50073650</v>
      </c>
      <c r="L10" s="31">
        <f t="shared" si="0"/>
        <v>0</v>
      </c>
    </row>
    <row r="11" spans="1:12" ht="20.25" customHeight="1" x14ac:dyDescent="0.3">
      <c r="A11" s="87"/>
      <c r="B11" s="105" t="s">
        <v>39</v>
      </c>
      <c r="C11" s="16" t="s">
        <v>14</v>
      </c>
      <c r="D11" s="13">
        <f>SUM(D12:D13)</f>
        <v>1646430000</v>
      </c>
      <c r="E11" s="13">
        <f>SUM(E12:E13)</f>
        <v>1646430000</v>
      </c>
      <c r="F11" s="40">
        <f>D11-E11</f>
        <v>0</v>
      </c>
      <c r="G11" s="92"/>
      <c r="H11" s="100"/>
      <c r="I11" s="25" t="s">
        <v>35</v>
      </c>
      <c r="J11" s="32">
        <v>53941820</v>
      </c>
      <c r="K11" s="33">
        <v>53941820</v>
      </c>
      <c r="L11" s="31">
        <f t="shared" si="0"/>
        <v>0</v>
      </c>
    </row>
    <row r="12" spans="1:12" ht="20.25" customHeight="1" x14ac:dyDescent="0.3">
      <c r="A12" s="87"/>
      <c r="B12" s="106"/>
      <c r="C12" s="15" t="s">
        <v>69</v>
      </c>
      <c r="D12" s="32">
        <v>170864000</v>
      </c>
      <c r="E12" s="33">
        <v>170864000</v>
      </c>
      <c r="F12" s="40">
        <f t="shared" ref="F12:F26" si="1">D12-E12</f>
        <v>0</v>
      </c>
      <c r="G12" s="92"/>
      <c r="H12" s="101"/>
      <c r="I12" s="25" t="s">
        <v>64</v>
      </c>
      <c r="J12" s="32"/>
      <c r="K12" s="33"/>
      <c r="L12" s="31">
        <f t="shared" si="0"/>
        <v>0</v>
      </c>
    </row>
    <row r="13" spans="1:12" ht="20.25" customHeight="1" x14ac:dyDescent="0.3">
      <c r="A13" s="88"/>
      <c r="B13" s="107"/>
      <c r="C13" s="21" t="s">
        <v>52</v>
      </c>
      <c r="D13" s="32">
        <v>1475566000</v>
      </c>
      <c r="E13" s="33">
        <v>1475566000</v>
      </c>
      <c r="F13" s="40">
        <f t="shared" si="1"/>
        <v>0</v>
      </c>
      <c r="G13" s="92"/>
      <c r="H13" s="99" t="s">
        <v>30</v>
      </c>
      <c r="I13" s="26" t="s">
        <v>14</v>
      </c>
      <c r="J13" s="13">
        <f>SUM(J14:J15)</f>
        <v>9124500</v>
      </c>
      <c r="K13" s="13">
        <f>SUM(K14:K15)</f>
        <v>9128533</v>
      </c>
      <c r="L13" s="31">
        <f t="shared" si="0"/>
        <v>-4033</v>
      </c>
    </row>
    <row r="14" spans="1:12" ht="20.25" customHeight="1" x14ac:dyDescent="0.3">
      <c r="A14" s="102" t="s">
        <v>48</v>
      </c>
      <c r="B14" s="103" t="s">
        <v>9</v>
      </c>
      <c r="C14" s="104"/>
      <c r="D14" s="13">
        <f>D15</f>
        <v>14468000</v>
      </c>
      <c r="E14" s="13">
        <f>E15</f>
        <v>14458800</v>
      </c>
      <c r="F14" s="40">
        <f t="shared" si="1"/>
        <v>9200</v>
      </c>
      <c r="G14" s="92"/>
      <c r="H14" s="100"/>
      <c r="I14" s="25" t="s">
        <v>46</v>
      </c>
      <c r="J14" s="32">
        <v>6704500</v>
      </c>
      <c r="K14" s="33">
        <v>6708533</v>
      </c>
      <c r="L14" s="31">
        <f t="shared" si="0"/>
        <v>-4033</v>
      </c>
    </row>
    <row r="15" spans="1:12" ht="20.25" customHeight="1" x14ac:dyDescent="0.3">
      <c r="A15" s="87"/>
      <c r="B15" s="96" t="s">
        <v>41</v>
      </c>
      <c r="C15" s="16" t="s">
        <v>14</v>
      </c>
      <c r="D15" s="13">
        <f>D16+D17</f>
        <v>14468000</v>
      </c>
      <c r="E15" s="13">
        <f>E16+E17</f>
        <v>14458800</v>
      </c>
      <c r="F15" s="40">
        <f t="shared" si="1"/>
        <v>9200</v>
      </c>
      <c r="G15" s="92"/>
      <c r="H15" s="101"/>
      <c r="I15" s="26" t="s">
        <v>20</v>
      </c>
      <c r="J15" s="32">
        <v>2420000</v>
      </c>
      <c r="K15" s="33">
        <v>2420000</v>
      </c>
      <c r="L15" s="31">
        <f t="shared" si="0"/>
        <v>0</v>
      </c>
    </row>
    <row r="16" spans="1:12" ht="20.25" customHeight="1" x14ac:dyDescent="0.3">
      <c r="A16" s="87"/>
      <c r="B16" s="97"/>
      <c r="C16" s="15" t="s">
        <v>55</v>
      </c>
      <c r="D16" s="32">
        <v>11800000</v>
      </c>
      <c r="E16" s="33">
        <v>11800000</v>
      </c>
      <c r="F16" s="40">
        <f t="shared" si="1"/>
        <v>0</v>
      </c>
      <c r="G16" s="92"/>
      <c r="H16" s="99" t="s">
        <v>17</v>
      </c>
      <c r="I16" s="25" t="s">
        <v>14</v>
      </c>
      <c r="J16" s="13">
        <f>SUM(J17:J22)</f>
        <v>93165000</v>
      </c>
      <c r="K16" s="13">
        <f>SUM(K17:K22)</f>
        <v>90609328</v>
      </c>
      <c r="L16" s="31">
        <f t="shared" si="0"/>
        <v>2555672</v>
      </c>
    </row>
    <row r="17" spans="1:12" ht="20.25" customHeight="1" x14ac:dyDescent="0.3">
      <c r="A17" s="88"/>
      <c r="B17" s="98"/>
      <c r="C17" s="15" t="s">
        <v>44</v>
      </c>
      <c r="D17" s="72">
        <v>2668000</v>
      </c>
      <c r="E17" s="73">
        <v>2658800</v>
      </c>
      <c r="F17" s="40">
        <f>D17-E17</f>
        <v>9200</v>
      </c>
      <c r="G17" s="92"/>
      <c r="H17" s="100"/>
      <c r="I17" s="26" t="s">
        <v>21</v>
      </c>
      <c r="J17" s="32">
        <v>14202000</v>
      </c>
      <c r="K17" s="33">
        <v>13307600</v>
      </c>
      <c r="L17" s="31">
        <f t="shared" si="0"/>
        <v>894400</v>
      </c>
    </row>
    <row r="18" spans="1:12" ht="20.25" customHeight="1" x14ac:dyDescent="0.3">
      <c r="A18" s="102" t="s">
        <v>8</v>
      </c>
      <c r="B18" s="103" t="s">
        <v>9</v>
      </c>
      <c r="C18" s="104"/>
      <c r="D18" s="13">
        <f>D19</f>
        <v>15000000</v>
      </c>
      <c r="E18" s="13">
        <f>E19</f>
        <v>15000000</v>
      </c>
      <c r="F18" s="40">
        <f t="shared" si="1"/>
        <v>0</v>
      </c>
      <c r="G18" s="92"/>
      <c r="H18" s="100"/>
      <c r="I18" s="25" t="s">
        <v>45</v>
      </c>
      <c r="J18" s="32">
        <v>37758000</v>
      </c>
      <c r="K18" s="33">
        <v>38349360</v>
      </c>
      <c r="L18" s="31">
        <f t="shared" si="0"/>
        <v>-591360</v>
      </c>
    </row>
    <row r="19" spans="1:12" ht="20.25" customHeight="1" x14ac:dyDescent="0.3">
      <c r="A19" s="87"/>
      <c r="B19" s="96" t="s">
        <v>8</v>
      </c>
      <c r="C19" s="12" t="s">
        <v>14</v>
      </c>
      <c r="D19" s="13">
        <f>D20+D21</f>
        <v>15000000</v>
      </c>
      <c r="E19" s="13">
        <f>E20+E21</f>
        <v>15000000</v>
      </c>
      <c r="F19" s="40">
        <f t="shared" si="1"/>
        <v>0</v>
      </c>
      <c r="G19" s="92"/>
      <c r="H19" s="100"/>
      <c r="I19" s="25" t="s">
        <v>50</v>
      </c>
      <c r="J19" s="32">
        <v>8753000</v>
      </c>
      <c r="K19" s="33">
        <v>9229670</v>
      </c>
      <c r="L19" s="31">
        <f t="shared" si="0"/>
        <v>-476670</v>
      </c>
    </row>
    <row r="20" spans="1:12" ht="20.25" customHeight="1" x14ac:dyDescent="0.3">
      <c r="A20" s="87"/>
      <c r="B20" s="97"/>
      <c r="C20" s="14" t="s">
        <v>51</v>
      </c>
      <c r="D20" s="32">
        <v>7500000</v>
      </c>
      <c r="E20" s="33">
        <v>7500000</v>
      </c>
      <c r="F20" s="40">
        <f t="shared" si="1"/>
        <v>0</v>
      </c>
      <c r="G20" s="92"/>
      <c r="H20" s="100"/>
      <c r="I20" s="25" t="s">
        <v>68</v>
      </c>
      <c r="J20" s="32">
        <v>5819000</v>
      </c>
      <c r="K20" s="33">
        <v>3431320</v>
      </c>
      <c r="L20" s="31">
        <f t="shared" si="0"/>
        <v>2387680</v>
      </c>
    </row>
    <row r="21" spans="1:12" ht="20.25" customHeight="1" x14ac:dyDescent="0.3">
      <c r="A21" s="88"/>
      <c r="B21" s="98"/>
      <c r="C21" s="17" t="s">
        <v>36</v>
      </c>
      <c r="D21" s="32">
        <v>7500000</v>
      </c>
      <c r="E21" s="32">
        <v>7500000</v>
      </c>
      <c r="F21" s="40">
        <f t="shared" si="1"/>
        <v>0</v>
      </c>
      <c r="G21" s="92"/>
      <c r="H21" s="100"/>
      <c r="I21" s="25" t="s">
        <v>24</v>
      </c>
      <c r="J21" s="32">
        <v>2000000</v>
      </c>
      <c r="K21" s="33">
        <v>2000000</v>
      </c>
      <c r="L21" s="31">
        <f t="shared" si="0"/>
        <v>0</v>
      </c>
    </row>
    <row r="22" spans="1:12" ht="20.25" customHeight="1" x14ac:dyDescent="0.3">
      <c r="A22" s="108" t="s">
        <v>10</v>
      </c>
      <c r="B22" s="103" t="s">
        <v>9</v>
      </c>
      <c r="C22" s="104"/>
      <c r="D22" s="18">
        <f>D23</f>
        <v>802072</v>
      </c>
      <c r="E22" s="18">
        <f>E23</f>
        <v>802072</v>
      </c>
      <c r="F22" s="40">
        <f t="shared" si="1"/>
        <v>0</v>
      </c>
      <c r="G22" s="93"/>
      <c r="H22" s="101"/>
      <c r="I22" s="27" t="s">
        <v>63</v>
      </c>
      <c r="J22" s="32">
        <v>24633000</v>
      </c>
      <c r="K22" s="33">
        <v>24291378</v>
      </c>
      <c r="L22" s="31">
        <f t="shared" si="0"/>
        <v>341622</v>
      </c>
    </row>
    <row r="23" spans="1:12" ht="20.25" customHeight="1" x14ac:dyDescent="0.3">
      <c r="A23" s="109"/>
      <c r="B23" s="96" t="s">
        <v>10</v>
      </c>
      <c r="C23" s="19" t="s">
        <v>14</v>
      </c>
      <c r="D23" s="13">
        <f>SUM(D24:D26)</f>
        <v>802072</v>
      </c>
      <c r="E23" s="13">
        <f>SUM(E24:E26)</f>
        <v>802072</v>
      </c>
      <c r="F23" s="40">
        <f t="shared" si="1"/>
        <v>0</v>
      </c>
      <c r="G23" s="110" t="s">
        <v>40</v>
      </c>
      <c r="H23" s="111" t="s">
        <v>9</v>
      </c>
      <c r="I23" s="110"/>
      <c r="J23" s="13">
        <f>J24</f>
        <v>5773210</v>
      </c>
      <c r="K23" s="13">
        <f>K24</f>
        <v>5773210</v>
      </c>
      <c r="L23" s="31">
        <f t="shared" si="0"/>
        <v>0</v>
      </c>
    </row>
    <row r="24" spans="1:12" ht="20.25" customHeight="1" x14ac:dyDescent="0.3">
      <c r="A24" s="109"/>
      <c r="B24" s="97"/>
      <c r="C24" s="24" t="s">
        <v>0</v>
      </c>
      <c r="D24" s="32">
        <v>3445</v>
      </c>
      <c r="E24" s="33">
        <v>3445</v>
      </c>
      <c r="F24" s="40">
        <f t="shared" si="1"/>
        <v>0</v>
      </c>
      <c r="G24" s="110"/>
      <c r="H24" s="112" t="s">
        <v>16</v>
      </c>
      <c r="I24" s="26" t="s">
        <v>14</v>
      </c>
      <c r="J24" s="13">
        <f>SUM(J25:J27)</f>
        <v>5773210</v>
      </c>
      <c r="K24" s="13">
        <f>SUM(K25:K27)</f>
        <v>5773210</v>
      </c>
      <c r="L24" s="31">
        <f t="shared" si="0"/>
        <v>0</v>
      </c>
    </row>
    <row r="25" spans="1:12" ht="20.25" customHeight="1" x14ac:dyDescent="0.3">
      <c r="A25" s="109"/>
      <c r="B25" s="97"/>
      <c r="C25" s="24" t="s">
        <v>33</v>
      </c>
      <c r="D25" s="32">
        <v>212323</v>
      </c>
      <c r="E25" s="33">
        <v>212323</v>
      </c>
      <c r="F25" s="40">
        <f t="shared" si="1"/>
        <v>0</v>
      </c>
      <c r="G25" s="110"/>
      <c r="H25" s="112"/>
      <c r="I25" s="26" t="s">
        <v>16</v>
      </c>
      <c r="J25" s="32"/>
      <c r="K25" s="33"/>
      <c r="L25" s="31">
        <f t="shared" si="0"/>
        <v>0</v>
      </c>
    </row>
    <row r="26" spans="1:12" ht="20.25" customHeight="1" x14ac:dyDescent="0.3">
      <c r="A26" s="109"/>
      <c r="B26" s="98"/>
      <c r="C26" s="24" t="s">
        <v>2</v>
      </c>
      <c r="D26" s="32">
        <v>586304</v>
      </c>
      <c r="E26" s="33">
        <v>586304</v>
      </c>
      <c r="F26" s="40">
        <f t="shared" si="1"/>
        <v>0</v>
      </c>
      <c r="G26" s="110"/>
      <c r="H26" s="112"/>
      <c r="I26" s="26" t="s">
        <v>60</v>
      </c>
      <c r="J26" s="32">
        <v>5773210</v>
      </c>
      <c r="K26" s="33">
        <v>5773210</v>
      </c>
      <c r="L26" s="31">
        <f t="shared" si="0"/>
        <v>0</v>
      </c>
    </row>
    <row r="27" spans="1:12" ht="20.25" customHeight="1" x14ac:dyDescent="0.3">
      <c r="A27" s="102" t="s">
        <v>23</v>
      </c>
      <c r="B27" s="103" t="s">
        <v>9</v>
      </c>
      <c r="C27" s="104"/>
      <c r="D27" s="18">
        <f>D28</f>
        <v>0</v>
      </c>
      <c r="E27" s="18">
        <f>E28</f>
        <v>159441</v>
      </c>
      <c r="F27" s="40">
        <f>D27-E27</f>
        <v>-159441</v>
      </c>
      <c r="G27" s="110"/>
      <c r="H27" s="112"/>
      <c r="I27" s="25" t="s">
        <v>43</v>
      </c>
      <c r="J27" s="32"/>
      <c r="K27" s="33"/>
      <c r="L27" s="31">
        <f t="shared" si="0"/>
        <v>0</v>
      </c>
    </row>
    <row r="28" spans="1:12" ht="20.25" customHeight="1" x14ac:dyDescent="0.3">
      <c r="A28" s="87"/>
      <c r="B28" s="96" t="s">
        <v>23</v>
      </c>
      <c r="C28" s="19" t="s">
        <v>14</v>
      </c>
      <c r="D28" s="13">
        <f>SUM(D29:D31)</f>
        <v>0</v>
      </c>
      <c r="E28" s="13">
        <f>SUM(E29:E31)</f>
        <v>159441</v>
      </c>
      <c r="F28" s="40">
        <f>F29</f>
        <v>0</v>
      </c>
      <c r="G28" s="115" t="s">
        <v>22</v>
      </c>
      <c r="H28" s="112" t="s">
        <v>9</v>
      </c>
      <c r="I28" s="112"/>
      <c r="J28" s="13">
        <f>J29</f>
        <v>841571302</v>
      </c>
      <c r="K28" s="13">
        <f>K29</f>
        <v>841952297</v>
      </c>
      <c r="L28" s="31">
        <f t="shared" si="0"/>
        <v>-380995</v>
      </c>
    </row>
    <row r="29" spans="1:12" ht="20.25" customHeight="1" x14ac:dyDescent="0.3">
      <c r="A29" s="87"/>
      <c r="B29" s="97"/>
      <c r="C29" s="20" t="s">
        <v>67</v>
      </c>
      <c r="D29" s="32"/>
      <c r="E29" s="34"/>
      <c r="F29" s="40">
        <f>F30</f>
        <v>0</v>
      </c>
      <c r="G29" s="92"/>
      <c r="H29" s="112" t="s">
        <v>22</v>
      </c>
      <c r="I29" s="28" t="s">
        <v>14</v>
      </c>
      <c r="J29" s="13">
        <f>SUM(J30:J46)</f>
        <v>841571302</v>
      </c>
      <c r="K29" s="13">
        <f>SUM(K30:K46)</f>
        <v>841952297</v>
      </c>
      <c r="L29" s="31">
        <f>J29-K29</f>
        <v>-380995</v>
      </c>
    </row>
    <row r="30" spans="1:12" ht="20.25" customHeight="1" x14ac:dyDescent="0.3">
      <c r="A30" s="87"/>
      <c r="B30" s="97"/>
      <c r="C30" s="14" t="s">
        <v>31</v>
      </c>
      <c r="D30" s="32"/>
      <c r="E30" s="33">
        <v>158459</v>
      </c>
      <c r="F30" s="40">
        <v>0</v>
      </c>
      <c r="G30" s="92"/>
      <c r="H30" s="112"/>
      <c r="I30" s="42" t="s">
        <v>18</v>
      </c>
      <c r="J30" s="44">
        <v>15500000</v>
      </c>
      <c r="K30" s="33">
        <v>15500000</v>
      </c>
      <c r="L30" s="31">
        <f t="shared" si="0"/>
        <v>0</v>
      </c>
    </row>
    <row r="31" spans="1:12" ht="20.25" customHeight="1" thickBot="1" x14ac:dyDescent="0.35">
      <c r="A31" s="113"/>
      <c r="B31" s="114"/>
      <c r="C31" s="71" t="s">
        <v>77</v>
      </c>
      <c r="D31" s="35"/>
      <c r="E31" s="36">
        <v>982</v>
      </c>
      <c r="F31" s="41"/>
      <c r="G31" s="92"/>
      <c r="H31" s="112"/>
      <c r="I31" s="42" t="s">
        <v>53</v>
      </c>
      <c r="J31" s="44">
        <v>21800000</v>
      </c>
      <c r="K31" s="13">
        <v>21800000</v>
      </c>
      <c r="L31" s="31">
        <f t="shared" si="0"/>
        <v>0</v>
      </c>
    </row>
    <row r="32" spans="1:12" ht="20.25" customHeight="1" x14ac:dyDescent="0.3">
      <c r="A32" s="37"/>
      <c r="C32" s="62"/>
      <c r="D32" s="63"/>
      <c r="E32" s="64"/>
      <c r="F32" s="65"/>
      <c r="G32" s="92"/>
      <c r="H32" s="112"/>
      <c r="I32" s="42" t="s">
        <v>62</v>
      </c>
      <c r="J32" s="44">
        <v>1342090</v>
      </c>
      <c r="K32" s="13">
        <v>1342090</v>
      </c>
      <c r="L32" s="31">
        <f t="shared" si="0"/>
        <v>0</v>
      </c>
    </row>
    <row r="33" spans="1:12" ht="20.25" customHeight="1" x14ac:dyDescent="0.3">
      <c r="A33" s="37"/>
      <c r="C33" s="62"/>
      <c r="D33" s="63"/>
      <c r="E33" s="64"/>
      <c r="F33" s="65"/>
      <c r="G33" s="92"/>
      <c r="H33" s="112"/>
      <c r="I33" s="42" t="s">
        <v>56</v>
      </c>
      <c r="J33" s="44">
        <v>1466860</v>
      </c>
      <c r="K33" s="13">
        <v>1466860</v>
      </c>
      <c r="L33" s="31">
        <f t="shared" si="0"/>
        <v>0</v>
      </c>
    </row>
    <row r="34" spans="1:12" ht="20.25" customHeight="1" x14ac:dyDescent="0.3">
      <c r="A34" s="37"/>
      <c r="C34" s="62"/>
      <c r="D34" s="66"/>
      <c r="E34" s="64"/>
      <c r="F34" s="65"/>
      <c r="G34" s="92"/>
      <c r="H34" s="112"/>
      <c r="I34" s="67" t="s">
        <v>66</v>
      </c>
      <c r="J34" s="44">
        <v>1131480</v>
      </c>
      <c r="K34" s="13">
        <v>1131480</v>
      </c>
      <c r="L34" s="31">
        <f t="shared" si="0"/>
        <v>0</v>
      </c>
    </row>
    <row r="35" spans="1:12" ht="20.25" customHeight="1" x14ac:dyDescent="0.3">
      <c r="A35" s="37"/>
      <c r="C35" s="62"/>
      <c r="D35" s="63"/>
      <c r="E35" s="64"/>
      <c r="F35" s="65"/>
      <c r="G35" s="92"/>
      <c r="H35" s="112"/>
      <c r="I35" s="42" t="s">
        <v>70</v>
      </c>
      <c r="J35" s="44">
        <v>133956552</v>
      </c>
      <c r="K35" s="13">
        <v>134170047</v>
      </c>
      <c r="L35" s="31">
        <f t="shared" si="0"/>
        <v>-213495</v>
      </c>
    </row>
    <row r="36" spans="1:12" ht="20.25" customHeight="1" x14ac:dyDescent="0.3">
      <c r="A36" s="37"/>
      <c r="C36" s="62"/>
      <c r="D36" s="63"/>
      <c r="E36" s="64"/>
      <c r="F36" s="65"/>
      <c r="G36" s="92"/>
      <c r="H36" s="112"/>
      <c r="I36" s="42" t="s">
        <v>59</v>
      </c>
      <c r="J36" s="44">
        <v>12573320</v>
      </c>
      <c r="K36" s="13">
        <v>12740820</v>
      </c>
      <c r="L36" s="31">
        <f t="shared" si="0"/>
        <v>-167500</v>
      </c>
    </row>
    <row r="37" spans="1:12" ht="20.25" customHeight="1" x14ac:dyDescent="0.3">
      <c r="A37" s="37"/>
      <c r="C37" s="62"/>
      <c r="D37" s="63"/>
      <c r="E37" s="64"/>
      <c r="F37" s="65"/>
      <c r="G37" s="92"/>
      <c r="H37" s="112"/>
      <c r="I37" s="42" t="s">
        <v>71</v>
      </c>
      <c r="J37" s="44">
        <v>9088000</v>
      </c>
      <c r="K37" s="13">
        <v>9088000</v>
      </c>
      <c r="L37" s="31">
        <f t="shared" si="0"/>
        <v>0</v>
      </c>
    </row>
    <row r="38" spans="1:12" ht="20.25" customHeight="1" x14ac:dyDescent="0.3">
      <c r="A38" s="37"/>
      <c r="C38" s="62"/>
      <c r="D38" s="63"/>
      <c r="E38" s="64"/>
      <c r="F38" s="65"/>
      <c r="G38" s="92"/>
      <c r="H38" s="112"/>
      <c r="I38" s="42" t="s">
        <v>74</v>
      </c>
      <c r="J38" s="44">
        <v>3600000</v>
      </c>
      <c r="K38" s="13">
        <v>3600000</v>
      </c>
      <c r="L38" s="31">
        <f t="shared" si="0"/>
        <v>0</v>
      </c>
    </row>
    <row r="39" spans="1:12" ht="20.25" customHeight="1" x14ac:dyDescent="0.3">
      <c r="A39" s="37"/>
      <c r="C39" s="62"/>
      <c r="D39" s="63"/>
      <c r="E39" s="64"/>
      <c r="F39" s="65"/>
      <c r="G39" s="92"/>
      <c r="H39" s="112"/>
      <c r="I39" s="42" t="s">
        <v>73</v>
      </c>
      <c r="J39" s="44">
        <v>20000000</v>
      </c>
      <c r="K39" s="13">
        <v>20000000</v>
      </c>
      <c r="L39" s="31">
        <f t="shared" si="0"/>
        <v>0</v>
      </c>
    </row>
    <row r="40" spans="1:12" ht="20.25" customHeight="1" x14ac:dyDescent="0.3">
      <c r="A40" s="37"/>
      <c r="C40" s="62"/>
      <c r="D40" s="63"/>
      <c r="E40" s="64"/>
      <c r="F40" s="65"/>
      <c r="G40" s="92"/>
      <c r="H40" s="112"/>
      <c r="I40" s="42" t="s">
        <v>34</v>
      </c>
      <c r="J40" s="44">
        <v>10000000</v>
      </c>
      <c r="K40" s="13">
        <v>10000000</v>
      </c>
      <c r="L40" s="31">
        <f t="shared" si="0"/>
        <v>0</v>
      </c>
    </row>
    <row r="41" spans="1:12" ht="20.25" customHeight="1" x14ac:dyDescent="0.3">
      <c r="A41" s="37"/>
      <c r="C41" s="62"/>
      <c r="D41" s="63"/>
      <c r="E41" s="64"/>
      <c r="F41" s="65"/>
      <c r="G41" s="92"/>
      <c r="H41" s="112"/>
      <c r="I41" s="42" t="s">
        <v>38</v>
      </c>
      <c r="J41" s="44">
        <v>30000000</v>
      </c>
      <c r="K41" s="13">
        <v>30000000</v>
      </c>
      <c r="L41" s="31">
        <f t="shared" si="0"/>
        <v>0</v>
      </c>
    </row>
    <row r="42" spans="1:12" ht="20.25" customHeight="1" x14ac:dyDescent="0.3">
      <c r="A42" s="37"/>
      <c r="C42" s="62"/>
      <c r="D42" s="63"/>
      <c r="E42" s="64"/>
      <c r="F42" s="65"/>
      <c r="G42" s="92"/>
      <c r="H42" s="112"/>
      <c r="I42" s="42" t="s">
        <v>42</v>
      </c>
      <c r="J42" s="44">
        <v>20000000</v>
      </c>
      <c r="K42" s="13">
        <v>20000000</v>
      </c>
      <c r="L42" s="31">
        <f t="shared" si="0"/>
        <v>0</v>
      </c>
    </row>
    <row r="43" spans="1:12" ht="20.25" customHeight="1" x14ac:dyDescent="0.3">
      <c r="A43" s="37"/>
      <c r="C43" s="62"/>
      <c r="D43" s="63"/>
      <c r="E43" s="64"/>
      <c r="F43" s="65"/>
      <c r="G43" s="92"/>
      <c r="H43" s="112"/>
      <c r="I43" s="42" t="s">
        <v>58</v>
      </c>
      <c r="J43" s="44">
        <v>40000000</v>
      </c>
      <c r="K43" s="13">
        <v>40000000</v>
      </c>
      <c r="L43" s="31">
        <f t="shared" si="0"/>
        <v>0</v>
      </c>
    </row>
    <row r="44" spans="1:12" ht="20.25" customHeight="1" x14ac:dyDescent="0.3">
      <c r="A44" s="37"/>
      <c r="C44" s="62"/>
      <c r="D44" s="63"/>
      <c r="E44" s="64"/>
      <c r="F44" s="65"/>
      <c r="G44" s="92"/>
      <c r="H44" s="112"/>
      <c r="I44" s="43" t="s">
        <v>5</v>
      </c>
      <c r="J44" s="45">
        <v>1976000</v>
      </c>
      <c r="K44" s="13">
        <f>J44</f>
        <v>1976000</v>
      </c>
      <c r="L44" s="31">
        <f t="shared" si="0"/>
        <v>0</v>
      </c>
    </row>
    <row r="45" spans="1:12" ht="20.25" customHeight="1" x14ac:dyDescent="0.3">
      <c r="A45" s="37"/>
      <c r="C45" s="62"/>
      <c r="D45" s="63"/>
      <c r="E45" s="64"/>
      <c r="F45" s="65"/>
      <c r="G45" s="92"/>
      <c r="H45" s="112"/>
      <c r="I45" s="42" t="s">
        <v>3</v>
      </c>
      <c r="J45" s="68">
        <v>10000000</v>
      </c>
      <c r="K45" s="13">
        <v>10000000</v>
      </c>
      <c r="L45" s="31">
        <f t="shared" si="0"/>
        <v>0</v>
      </c>
    </row>
    <row r="46" spans="1:12" ht="20.25" customHeight="1" x14ac:dyDescent="0.3">
      <c r="A46" s="37"/>
      <c r="G46" s="93"/>
      <c r="H46" s="112"/>
      <c r="I46" s="42" t="s">
        <v>72</v>
      </c>
      <c r="J46" s="44">
        <v>509137000</v>
      </c>
      <c r="K46" s="13">
        <v>509137000</v>
      </c>
      <c r="L46" s="31">
        <f t="shared" si="0"/>
        <v>0</v>
      </c>
    </row>
    <row r="47" spans="1:12" ht="20.25" customHeight="1" x14ac:dyDescent="0.3">
      <c r="A47" s="37"/>
      <c r="G47" s="92" t="s">
        <v>12</v>
      </c>
      <c r="H47" s="111" t="s">
        <v>9</v>
      </c>
      <c r="I47" s="116"/>
      <c r="J47" s="11">
        <f>J48</f>
        <v>0</v>
      </c>
      <c r="K47" s="11">
        <f>K48</f>
        <v>0</v>
      </c>
      <c r="L47" s="31">
        <f t="shared" si="0"/>
        <v>0</v>
      </c>
    </row>
    <row r="48" spans="1:12" ht="20.25" customHeight="1" x14ac:dyDescent="0.3">
      <c r="A48" s="37"/>
      <c r="G48" s="92"/>
      <c r="H48" s="99" t="s">
        <v>12</v>
      </c>
      <c r="I48" s="25" t="s">
        <v>14</v>
      </c>
      <c r="J48" s="13">
        <f>J49</f>
        <v>0</v>
      </c>
      <c r="K48" s="13">
        <f>K49</f>
        <v>0</v>
      </c>
      <c r="L48" s="31">
        <f t="shared" si="0"/>
        <v>0</v>
      </c>
    </row>
    <row r="49" spans="1:12" ht="20.25" customHeight="1" x14ac:dyDescent="0.3">
      <c r="A49" s="37"/>
      <c r="G49" s="93"/>
      <c r="H49" s="101"/>
      <c r="I49" s="25" t="s">
        <v>12</v>
      </c>
      <c r="J49" s="32">
        <v>0</v>
      </c>
      <c r="K49" s="33">
        <v>0</v>
      </c>
      <c r="L49" s="31">
        <f t="shared" si="0"/>
        <v>0</v>
      </c>
    </row>
    <row r="50" spans="1:12" ht="20.25" customHeight="1" x14ac:dyDescent="0.3">
      <c r="A50" s="37"/>
      <c r="G50" s="117" t="s">
        <v>32</v>
      </c>
      <c r="H50" s="120" t="s">
        <v>9</v>
      </c>
      <c r="I50" s="121"/>
      <c r="J50" s="13">
        <f>J51</f>
        <v>0</v>
      </c>
      <c r="K50" s="13">
        <f>K51</f>
        <v>158459</v>
      </c>
      <c r="L50" s="31">
        <f t="shared" si="0"/>
        <v>-158459</v>
      </c>
    </row>
    <row r="51" spans="1:12" ht="20.25" customHeight="1" x14ac:dyDescent="0.3">
      <c r="A51" s="37"/>
      <c r="G51" s="118"/>
      <c r="H51" s="122" t="s">
        <v>32</v>
      </c>
      <c r="I51" s="29" t="s">
        <v>7</v>
      </c>
      <c r="J51" s="13">
        <f>J53</f>
        <v>0</v>
      </c>
      <c r="K51" s="13">
        <f>K52+K53</f>
        <v>158459</v>
      </c>
      <c r="L51" s="69">
        <f>K51</f>
        <v>158459</v>
      </c>
    </row>
    <row r="52" spans="1:12" ht="20.25" customHeight="1" x14ac:dyDescent="0.3">
      <c r="A52" s="37"/>
      <c r="G52" s="118"/>
      <c r="H52" s="123"/>
      <c r="I52" s="58" t="s">
        <v>25</v>
      </c>
      <c r="J52" s="59">
        <v>0</v>
      </c>
      <c r="K52" s="59">
        <v>158459</v>
      </c>
      <c r="L52" s="31">
        <f t="shared" si="0"/>
        <v>-158459</v>
      </c>
    </row>
    <row r="53" spans="1:12" ht="20.25" customHeight="1" thickBot="1" x14ac:dyDescent="0.35">
      <c r="A53" s="53"/>
      <c r="B53" s="54"/>
      <c r="C53" s="55"/>
      <c r="D53" s="56"/>
      <c r="E53" s="56"/>
      <c r="F53" s="57"/>
      <c r="G53" s="119"/>
      <c r="H53" s="124"/>
      <c r="I53" s="60" t="s">
        <v>76</v>
      </c>
      <c r="J53" s="30">
        <v>0</v>
      </c>
      <c r="K53" s="30">
        <v>0</v>
      </c>
      <c r="L53" s="70">
        <f t="shared" si="0"/>
        <v>0</v>
      </c>
    </row>
  </sheetData>
  <mergeCells count="41">
    <mergeCell ref="G47:G49"/>
    <mergeCell ref="H47:I47"/>
    <mergeCell ref="H48:H49"/>
    <mergeCell ref="G50:G53"/>
    <mergeCell ref="H50:I50"/>
    <mergeCell ref="H51:H53"/>
    <mergeCell ref="H23:I23"/>
    <mergeCell ref="H24:H27"/>
    <mergeCell ref="A27:A31"/>
    <mergeCell ref="B27:C27"/>
    <mergeCell ref="B28:B31"/>
    <mergeCell ref="G28:G46"/>
    <mergeCell ref="H28:I28"/>
    <mergeCell ref="H29:H46"/>
    <mergeCell ref="B19:B21"/>
    <mergeCell ref="A22:A26"/>
    <mergeCell ref="B22:C22"/>
    <mergeCell ref="B23:B26"/>
    <mergeCell ref="G23:G27"/>
    <mergeCell ref="A6:A9"/>
    <mergeCell ref="B6:C6"/>
    <mergeCell ref="G6:G22"/>
    <mergeCell ref="H6:I6"/>
    <mergeCell ref="B7:B9"/>
    <mergeCell ref="H7:H12"/>
    <mergeCell ref="A10:A13"/>
    <mergeCell ref="B10:C10"/>
    <mergeCell ref="B11:B13"/>
    <mergeCell ref="H13:H15"/>
    <mergeCell ref="A14:A17"/>
    <mergeCell ref="B14:C14"/>
    <mergeCell ref="B15:B17"/>
    <mergeCell ref="H16:H22"/>
    <mergeCell ref="A18:A21"/>
    <mergeCell ref="B18:C18"/>
    <mergeCell ref="A1:L1"/>
    <mergeCell ref="J2:L2"/>
    <mergeCell ref="A3:F3"/>
    <mergeCell ref="G3:L3"/>
    <mergeCell ref="A5:C5"/>
    <mergeCell ref="G5:I5"/>
  </mergeCells>
  <phoneticPr fontId="7" type="noConversion"/>
  <pageMargins left="0.25" right="0.25" top="0.75" bottom="0.75" header="0.30000001192092896" footer="0.30000001192092896"/>
  <pageSetup paperSize="9" scale="57" orientation="portrait" r:id="rId1"/>
  <headerFooter>
    <oddFooter>&amp;C&amp;"맑은 고딕,Regular"&amp;P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총괄표 </vt:lpstr>
      <vt:lpstr>'총괄표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withuspc</dc:creator>
  <cp:lastModifiedBy>진도군가족센터</cp:lastModifiedBy>
  <cp:revision>16</cp:revision>
  <cp:lastPrinted>2025-03-26T04:20:34Z</cp:lastPrinted>
  <dcterms:created xsi:type="dcterms:W3CDTF">2020-01-30T08:24:11Z</dcterms:created>
  <dcterms:modified xsi:type="dcterms:W3CDTF">2025-03-26T04:20:56Z</dcterms:modified>
  <cp:version>1200.0100.01</cp:version>
</cp:coreProperties>
</file>